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eptawesomeness/Desktop/"/>
    </mc:Choice>
  </mc:AlternateContent>
  <xr:revisionPtr revIDLastSave="0" documentId="13_ncr:1_{56E2C84D-988D-2349-AC91-762839CC0DF9}" xr6:coauthVersionLast="47" xr6:coauthVersionMax="47" xr10:uidLastSave="{00000000-0000-0000-0000-000000000000}"/>
  <bookViews>
    <workbookView xWindow="1520" yWindow="740" windowWidth="22440" windowHeight="12760" activeTab="1" xr2:uid="{8378F861-01EE-214E-8FDB-365C50DC399E}"/>
  </bookViews>
  <sheets>
    <sheet name="INCENTIVE TRACKER" sheetId="1" r:id="rId1"/>
    <sheet name="TRIP QUALIFICATION CALCULATOR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6" i="1" l="1"/>
  <c r="F76" i="1" s="1"/>
  <c r="E74" i="1"/>
  <c r="F74" i="1" s="1"/>
  <c r="G74" i="1" s="1"/>
  <c r="E73" i="1"/>
  <c r="F73" i="1" s="1"/>
  <c r="G73" i="1" s="1"/>
  <c r="E72" i="1"/>
  <c r="F72" i="1" s="1"/>
  <c r="G72" i="1" s="1"/>
  <c r="E71" i="1"/>
  <c r="F71" i="1" s="1"/>
  <c r="E70" i="1"/>
  <c r="F70" i="1" s="1"/>
  <c r="G70" i="1" s="1"/>
  <c r="E27" i="1"/>
  <c r="F27" i="1" s="1"/>
  <c r="G27" i="1" s="1"/>
  <c r="H27" i="1" s="1"/>
  <c r="I27" i="1" s="1"/>
  <c r="E28" i="1"/>
  <c r="F28" i="1" s="1"/>
  <c r="E29" i="1"/>
  <c r="F29" i="1" s="1"/>
  <c r="G29" i="1" s="1"/>
  <c r="H29" i="1" s="1"/>
  <c r="I29" i="1" s="1"/>
  <c r="E30" i="1"/>
  <c r="F30" i="1" s="1"/>
  <c r="G30" i="1" s="1"/>
  <c r="H30" i="1" s="1"/>
  <c r="I30" i="1" s="1"/>
  <c r="F38" i="1"/>
  <c r="G38" i="1" s="1"/>
  <c r="H38" i="1" s="1"/>
  <c r="F12" i="1"/>
  <c r="G12" i="1" s="1"/>
  <c r="H12" i="1" s="1"/>
  <c r="I12" i="1" s="1"/>
  <c r="E8" i="1"/>
  <c r="F8" i="1" s="1"/>
  <c r="G8" i="1" s="1"/>
  <c r="H8" i="1" s="1"/>
  <c r="I8" i="1" s="1"/>
  <c r="E9" i="1"/>
  <c r="F9" i="1" s="1"/>
  <c r="G9" i="1" s="1"/>
  <c r="H9" i="1" s="1"/>
  <c r="I9" i="1" s="1"/>
  <c r="E10" i="1"/>
  <c r="F10" i="1" s="1"/>
  <c r="G10" i="1" s="1"/>
  <c r="H10" i="1" s="1"/>
  <c r="I10" i="1" s="1"/>
  <c r="E11" i="1"/>
  <c r="F11" i="1" s="1"/>
  <c r="G11" i="1" s="1"/>
  <c r="H11" i="1" s="1"/>
  <c r="I11" i="1" s="1"/>
  <c r="E13" i="1"/>
  <c r="F13" i="1" s="1"/>
  <c r="G13" i="1" s="1"/>
  <c r="H13" i="1" s="1"/>
  <c r="I13" i="1" s="1"/>
  <c r="E7" i="1"/>
  <c r="F7" i="1" s="1"/>
  <c r="G7" i="1" s="1"/>
  <c r="H7" i="1" s="1"/>
  <c r="I7" i="1" s="1"/>
  <c r="G71" i="1" l="1"/>
  <c r="H71" i="1" s="1"/>
  <c r="I71" i="1" s="1"/>
  <c r="H72" i="1"/>
  <c r="I72" i="1" s="1"/>
  <c r="H73" i="1"/>
  <c r="I73" i="1" s="1"/>
  <c r="G76" i="1"/>
  <c r="H76" i="1" s="1"/>
  <c r="I76" i="1" s="1"/>
  <c r="H74" i="1"/>
  <c r="I74" i="1" s="1"/>
  <c r="H70" i="1"/>
  <c r="I70" i="1" s="1"/>
  <c r="G28" i="1"/>
  <c r="H28" i="1" s="1"/>
  <c r="I28" i="1" s="1"/>
</calcChain>
</file>

<file path=xl/sharedStrings.xml><?xml version="1.0" encoding="utf-8"?>
<sst xmlns="http://schemas.openxmlformats.org/spreadsheetml/2006/main" count="255" uniqueCount="162">
  <si>
    <t>EARS</t>
  </si>
  <si>
    <t xml:space="preserve">SFG TRIP </t>
  </si>
  <si>
    <t>UHL TRIP</t>
  </si>
  <si>
    <t>AMAM TRIP</t>
  </si>
  <si>
    <t>MOO TRIP</t>
  </si>
  <si>
    <t>DESTINATION</t>
  </si>
  <si>
    <t>HAVE</t>
  </si>
  <si>
    <t>LEFT</t>
  </si>
  <si>
    <t>FORESTERS</t>
  </si>
  <si>
    <t>**placement over 70%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</si>
  <si>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</si>
  <si>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</si>
  <si>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</si>
  <si>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</si>
  <si>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</si>
  <si>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</si>
  <si>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</si>
  <si>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</si>
  <si>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</si>
  <si>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</si>
  <si>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</si>
  <si>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</si>
  <si>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ISSUE NEEDED</t>
  </si>
  <si>
    <t>PRODUCER</t>
  </si>
  <si>
    <t>AGENCY</t>
  </si>
  <si>
    <t>ISSUED</t>
  </si>
  <si>
    <t>Needed/Month</t>
  </si>
  <si>
    <t>Months in the year left to qualify:</t>
  </si>
  <si>
    <t>Avg Apps/Month</t>
  </si>
  <si>
    <t>no rules to qualify</t>
  </si>
  <si>
    <t>(Money 8% Bonus)</t>
  </si>
  <si>
    <t>AMERICO</t>
  </si>
  <si>
    <t>15K IN 90 DAYS</t>
  </si>
  <si>
    <t xml:space="preserve">45K NET IS 120 DAYS </t>
  </si>
  <si>
    <t>*90 day start date begins at the time of contract date with each carrier.</t>
  </si>
  <si>
    <t>SFG TRIP</t>
  </si>
  <si>
    <t>HAT TRICK</t>
  </si>
  <si>
    <t>$3000 Bonus</t>
  </si>
  <si>
    <t>MOO $1000</t>
  </si>
  <si>
    <t>SLBI $1000</t>
  </si>
  <si>
    <t>AMERICO $1000</t>
  </si>
  <si>
    <t>FORESTERS $1000</t>
  </si>
  <si>
    <t>*Based on Opt Creation Date</t>
  </si>
  <si>
    <t xml:space="preserve">BRAND NEW AGENTS </t>
  </si>
  <si>
    <t>SNA- Seasoned New Agent</t>
  </si>
  <si>
    <t>6 apps in 6 weeks</t>
  </si>
  <si>
    <t>ELITE PRODUCER</t>
  </si>
  <si>
    <t>30K net for 2 months</t>
  </si>
  <si>
    <t>TOP PRODUCER</t>
  </si>
  <si>
    <t>20K net for 2 months</t>
  </si>
  <si>
    <t>SNA</t>
  </si>
  <si>
    <t>6 apps in first 6 weeks</t>
  </si>
  <si>
    <t>TEAM LEADER</t>
  </si>
  <si>
    <t>KEY LEADER</t>
  </si>
  <si>
    <t>20K FOR 2 MONTHS - 3 DIRECT WRITERS</t>
  </si>
  <si>
    <t>AGENCY OWNER</t>
  </si>
  <si>
    <t xml:space="preserve">30K FOR 3 MONTHS - 6 WRITERS, 4 DIRECT </t>
  </si>
  <si>
    <t>ISSUED NEEDED OVER 90 DAYS</t>
  </si>
  <si>
    <t>Equity in SFG</t>
  </si>
  <si>
    <t>Costa Rica</t>
  </si>
  <si>
    <t>Monthly Target</t>
  </si>
  <si>
    <t xml:space="preserve">Yearly Target: </t>
  </si>
  <si>
    <t xml:space="preserve">Production: </t>
  </si>
  <si>
    <t>Awards:</t>
  </si>
  <si>
    <t>SFG DESTINATION TRIP -FIRST 120 DAYS</t>
  </si>
  <si>
    <t>FAST TRACK BONUS - FIRST 90 DAYS - CARRIER KICKERS</t>
  </si>
  <si>
    <t>Hit 3 outta 4 carrier kickers in 90 days</t>
  </si>
  <si>
    <t>Carrier Contracted Date</t>
  </si>
  <si>
    <t xml:space="preserve">10K FOR 2 MONTHS - 2 DIRECT WRITERS.   </t>
  </si>
  <si>
    <t>Target date:</t>
  </si>
  <si>
    <t>TARGET DATE</t>
  </si>
  <si>
    <t>3 MONTHS</t>
  </si>
  <si>
    <t>2 MONTHS</t>
  </si>
  <si>
    <t>Avg Weekly</t>
  </si>
  <si>
    <t>**ONLY Top 60 earn invite</t>
  </si>
  <si>
    <t>(SPAIN)</t>
  </si>
  <si>
    <t>(HAWAII)</t>
  </si>
  <si>
    <t>(MED. CRUISE**)</t>
  </si>
  <si>
    <t>(LONDON)</t>
  </si>
  <si>
    <t>needed</t>
  </si>
  <si>
    <t>AVG APPS/MONTH</t>
  </si>
  <si>
    <t>AVG APPS/WEEK</t>
  </si>
  <si>
    <t>AGENCY TARGET</t>
  </si>
  <si>
    <t>% of company</t>
  </si>
  <si>
    <t>1. PRODUCTION TARGETS</t>
  </si>
  <si>
    <t>2. PRODUCTION LEVELS OF LEADERSHIP</t>
  </si>
  <si>
    <t>3. CALCULATING PROMOTIONS</t>
  </si>
  <si>
    <t>4. AGENCY TARGETS</t>
  </si>
  <si>
    <t>5. AGENCY LEVELS OF LEADERSHIP</t>
  </si>
  <si>
    <t xml:space="preserve">5 STEPS FOR CHANGING YOUR LIFE IN 2022 </t>
  </si>
  <si>
    <t>BRAND NEW AGENTS - 120 DAYS TO EARN A FREE TRIP</t>
  </si>
  <si>
    <t>BRAND NEW AGENTS  - FIRST 90 DAYS</t>
  </si>
  <si>
    <t>Carrier</t>
  </si>
  <si>
    <t>Trip </t>
  </si>
  <si>
    <t>Qualifying </t>
  </si>
  <si>
    <t>Net Placed </t>
  </si>
  <si>
    <t>Required Net </t>
  </si>
  <si>
    <t>Placed %</t>
  </si>
  <si>
    <t>Written Business </t>
  </si>
  <si>
    <t>Total Annual</t>
  </si>
  <si>
    <t>Submit Needed </t>
  </si>
  <si>
    <t>Total Monthly </t>
  </si>
  <si>
    <t>Submit APV </t>
  </si>
  <si>
    <t>Monthly Carrier</t>
  </si>
  <si>
    <t>Placed APV </t>
  </si>
  <si>
    <t>Weekly Appts</t>
  </si>
  <si>
    <t>Needed</t>
  </si>
  <si>
    <t>AMAM</t>
  </si>
  <si>
    <t>$ 90,000.00 </t>
  </si>
  <si>
    <t>$ 233,766.23 </t>
  </si>
  <si>
    <t>$ 19,480.52 </t>
  </si>
  <si>
    <t>$ 10,714.29 </t>
  </si>
  <si>
    <t>$ 7,500.00 </t>
  </si>
  <si>
    <t>Foresters</t>
  </si>
  <si>
    <t>MOO (Top 60)</t>
  </si>
  <si>
    <t>$ 110,000.00 </t>
  </si>
  <si>
    <t>$ 285,714.29 </t>
  </si>
  <si>
    <t>$ 23,809.52 </t>
  </si>
  <si>
    <t>$ 13,095.24 </t>
  </si>
  <si>
    <t>$ 9,166.67 </t>
  </si>
  <si>
    <t>SBLI (est)</t>
  </si>
  <si>
    <t>UHL</t>
  </si>
  <si>
    <t>$ 60,000.00 </t>
  </si>
  <si>
    <t>$ 214,285.71 </t>
  </si>
  <si>
    <t>$ 17,857.14 </t>
  </si>
  <si>
    <t>$ 7,142.86 </t>
  </si>
  <si>
    <t>$ 5,000.00 </t>
  </si>
  <si>
    <t>Bonus </t>
  </si>
  <si>
    <t>Req %</t>
  </si>
  <si>
    <t>% of Written </t>
  </si>
  <si>
    <t>Business </t>
  </si>
  <si>
    <t>Semi-Annual</t>
  </si>
  <si>
    <t>Volume Needed </t>
  </si>
  <si>
    <t>Total Submit</t>
  </si>
  <si>
    <t>Monthly APV </t>
  </si>
  <si>
    <t>Americo </t>
  </si>
  <si>
    <t>(Dec-May; June-Nov)</t>
  </si>
  <si>
    <t>8% Cash Bonus </t>
  </si>
  <si>
    <t>$ 45,000.00 </t>
  </si>
  <si>
    <t>$ 116,883.12 </t>
  </si>
  <si>
    <t>Avg % of Total</t>
  </si>
  <si>
    <t>&lt;-Update Month</t>
  </si>
  <si>
    <t xml:space="preserve">Agency Volume: </t>
  </si>
  <si>
    <r>
      <t>FORESTERS</t>
    </r>
    <r>
      <rPr>
        <sz val="15"/>
        <color rgb="FFFFC000"/>
        <rFont val="Calibri (Body)"/>
      </rPr>
      <t>**</t>
    </r>
  </si>
  <si>
    <r>
      <t>MOO TRIP</t>
    </r>
    <r>
      <rPr>
        <sz val="15"/>
        <color rgb="FFFF0000"/>
        <rFont val="Calibri (Body)"/>
      </rPr>
      <t>***</t>
    </r>
  </si>
  <si>
    <t xml:space="preserve">AGENCY </t>
  </si>
  <si>
    <t>(Based on Commissions $)</t>
  </si>
  <si>
    <t>Need 70% persistency to qualify for agency</t>
  </si>
  <si>
    <t>Jan</t>
  </si>
  <si>
    <t>Feb</t>
  </si>
  <si>
    <t>Mar</t>
  </si>
  <si>
    <t>Ap</t>
  </si>
  <si>
    <t>May</t>
  </si>
  <si>
    <t>June</t>
  </si>
  <si>
    <t>July</t>
  </si>
  <si>
    <t>Aug</t>
  </si>
  <si>
    <t>Sept</t>
  </si>
  <si>
    <t>Oct</t>
  </si>
  <si>
    <t xml:space="preserve">Nov </t>
  </si>
  <si>
    <t>Dec</t>
  </si>
  <si>
    <t>Opt Creation Date:____________</t>
  </si>
  <si>
    <t>PRODUCER TRIP QUALIFICATION CALCULATOR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</si>
</sst>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i/>
      <sz val="12"/>
      <color theme="5" tint="-0.249977111117893"/>
      <name val="Calibri"/>
      <family val="2"/>
      <scheme val="minor"/>
    </font>
    <font>
      <b/>
      <sz val="40"/>
      <color rgb="FF00B0F0"/>
      <name val="Montserrat"/>
    </font>
    <font>
      <b/>
      <sz val="35"/>
      <color rgb="FF00B0F0"/>
      <name val="Montserrat"/>
    </font>
    <font>
      <b/>
      <sz val="30"/>
      <color rgb="FF00B0F0"/>
      <name val="Montserrat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15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sz val="25"/>
      <color rgb="FFFF0000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sz val="15"/>
      <color theme="0" tint="-0.499984740745262"/>
      <name val="Calibri"/>
      <family val="2"/>
      <scheme val="minor"/>
    </font>
    <font>
      <sz val="15"/>
      <color rgb="FFFFC000"/>
      <name val="Calibri (Body)"/>
    </font>
    <font>
      <i/>
      <sz val="15"/>
      <color theme="1"/>
      <name val="Calibri"/>
      <family val="2"/>
      <scheme val="minor"/>
    </font>
    <font>
      <i/>
      <sz val="15"/>
      <color theme="0" tint="-0.499984740745262"/>
      <name val="Calibri"/>
      <family val="2"/>
      <scheme val="minor"/>
    </font>
    <font>
      <sz val="15"/>
      <color rgb="FFFF0000"/>
      <name val="Calibri (Body)"/>
    </font>
    <font>
      <sz val="15"/>
      <color rgb="FFFFC000"/>
      <name val="Calibri"/>
      <family val="2"/>
      <scheme val="minor"/>
    </font>
    <font>
      <sz val="15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5"/>
      <color theme="5" tint="-0.249977111117893"/>
      <name val="Calibri"/>
      <family val="2"/>
      <scheme val="minor"/>
    </font>
    <font>
      <sz val="15"/>
      <color theme="1"/>
      <name val="Calibri (Body)"/>
    </font>
    <font>
      <b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3" fontId="2" fillId="0" borderId="0" xfId="0" applyNumberFormat="1" applyFont="1"/>
    <xf numFmtId="0" fontId="0" fillId="4" borderId="0" xfId="0" applyFill="1"/>
    <xf numFmtId="3" fontId="0" fillId="0" borderId="0" xfId="0" applyNumberFormat="1"/>
    <xf numFmtId="0" fontId="0" fillId="0" borderId="0" xfId="0" applyFill="1"/>
    <xf numFmtId="0" fontId="0" fillId="0" borderId="0" xfId="0" applyBorder="1"/>
    <xf numFmtId="0" fontId="0" fillId="0" borderId="0" xfId="0" applyFont="1"/>
    <xf numFmtId="0" fontId="3" fillId="0" borderId="0" xfId="0" applyFont="1"/>
    <xf numFmtId="0" fontId="0" fillId="0" borderId="0" xfId="0" applyFill="1" applyAlignment="1">
      <alignment horizontal="center"/>
    </xf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5" borderId="1" xfId="0" applyFont="1" applyFill="1" applyBorder="1"/>
    <xf numFmtId="0" fontId="6" fillId="5" borderId="1" xfId="0" applyFont="1" applyFill="1" applyBorder="1"/>
    <xf numFmtId="0" fontId="6" fillId="0" borderId="1" xfId="0" applyFont="1" applyBorder="1"/>
    <xf numFmtId="0" fontId="7" fillId="0" borderId="1" xfId="0" applyFont="1" applyBorder="1"/>
    <xf numFmtId="10" fontId="6" fillId="0" borderId="1" xfId="0" applyNumberFormat="1" applyFont="1" applyBorder="1"/>
    <xf numFmtId="0" fontId="6" fillId="0" borderId="1" xfId="0" applyFont="1" applyBorder="1"/>
    <xf numFmtId="10" fontId="6" fillId="0" borderId="1" xfId="0" applyNumberFormat="1" applyFont="1" applyBorder="1"/>
    <xf numFmtId="0" fontId="0" fillId="6" borderId="0" xfId="0" applyFill="1" applyBorder="1"/>
    <xf numFmtId="0" fontId="0" fillId="4" borderId="2" xfId="0" applyFill="1" applyBorder="1"/>
    <xf numFmtId="0" fontId="8" fillId="2" borderId="0" xfId="0" applyFont="1" applyFill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center"/>
    </xf>
    <xf numFmtId="0" fontId="8" fillId="4" borderId="0" xfId="0" applyFont="1" applyFill="1"/>
    <xf numFmtId="0" fontId="8" fillId="0" borderId="0" xfId="0" applyFont="1" applyFill="1"/>
    <xf numFmtId="0" fontId="11" fillId="0" borderId="0" xfId="0" applyFont="1" applyFill="1"/>
    <xf numFmtId="0" fontId="8" fillId="2" borderId="1" xfId="0" applyFont="1" applyFill="1" applyBorder="1" applyAlignment="1">
      <alignment horizontal="center"/>
    </xf>
    <xf numFmtId="3" fontId="8" fillId="0" borderId="0" xfId="0" applyNumberFormat="1" applyFont="1"/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 vertical="center"/>
    </xf>
    <xf numFmtId="0" fontId="8" fillId="0" borderId="1" xfId="0" applyFont="1" applyBorder="1"/>
    <xf numFmtId="0" fontId="8" fillId="0" borderId="0" xfId="0" applyFont="1" applyBorder="1"/>
    <xf numFmtId="0" fontId="8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3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4" fillId="0" borderId="0" xfId="0" applyFont="1"/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0" fontId="14" fillId="0" borderId="1" xfId="0" applyFont="1" applyBorder="1"/>
    <xf numFmtId="0" fontId="17" fillId="0" borderId="0" xfId="0" applyFont="1"/>
    <xf numFmtId="0" fontId="18" fillId="0" borderId="0" xfId="0" applyFont="1"/>
    <xf numFmtId="0" fontId="19" fillId="2" borderId="0" xfId="0" applyFont="1" applyFill="1"/>
    <xf numFmtId="0" fontId="19" fillId="0" borderId="0" xfId="0" applyFont="1"/>
    <xf numFmtId="0" fontId="19" fillId="6" borderId="0" xfId="0" applyFont="1" applyFill="1" applyBorder="1"/>
    <xf numFmtId="0" fontId="19" fillId="3" borderId="0" xfId="0" applyFont="1" applyFill="1" applyAlignment="1">
      <alignment horizontal="center"/>
    </xf>
    <xf numFmtId="0" fontId="11" fillId="0" borderId="0" xfId="0" applyFont="1"/>
    <xf numFmtId="9" fontId="8" fillId="0" borderId="0" xfId="0" applyNumberFormat="1" applyFont="1"/>
    <xf numFmtId="0" fontId="8" fillId="4" borderId="0" xfId="0" applyFont="1" applyFill="1" applyAlignment="1">
      <alignment horizontal="center"/>
    </xf>
    <xf numFmtId="0" fontId="8" fillId="4" borderId="1" xfId="0" applyFont="1" applyFill="1" applyBorder="1"/>
    <xf numFmtId="0" fontId="8" fillId="2" borderId="0" xfId="0" applyFont="1" applyFill="1" applyAlignment="1">
      <alignment horizontal="center"/>
    </xf>
    <xf numFmtId="0" fontId="12" fillId="0" borderId="0" xfId="0" applyFont="1"/>
    <xf numFmtId="3" fontId="20" fillId="0" borderId="0" xfId="0" applyNumberFormat="1" applyFont="1"/>
    <xf numFmtId="0" fontId="21" fillId="0" borderId="0" xfId="0" applyFont="1"/>
    <xf numFmtId="3" fontId="14" fillId="0" borderId="0" xfId="0" applyNumberFormat="1" applyFont="1"/>
    <xf numFmtId="0" fontId="22" fillId="0" borderId="1" xfId="0" applyFont="1" applyBorder="1"/>
    <xf numFmtId="0" fontId="22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139700</xdr:colOff>
      <xdr:row>0</xdr:row>
      <xdr:rowOff>0</xdr:rowOff>
    </xdr:from>
    <xdr:to>
      <xdr:col>7</xdr:col>
      <xdr:colOff>1346200</xdr:colOff>
      <xdr:row>0</xdr:row>
      <xdr:rowOff>428027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7B0DEC-134B-244F-B0BA-A2426BD7A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4200" y="0"/>
          <a:ext cx="3860800" cy="428027"/>
        </a:xfrm>
        <a:prstGeom prst="rect">
          <a:avLst/>
        </a:prstGeom>
      </xdr:spPr>
    </xdr:pic>
    <xdr:clientData/>
  </xdr:twoCellAnchor>
  <xdr:twoCellAnchor editAs="oneCell">
    <xdr:from>
      <xdr:col>3</xdr:col>
      <xdr:colOff>211000</xdr:colOff>
      <xdr:row>41</xdr:row>
      <xdr:rowOff>1286072</xdr:rowOff>
    </xdr:from>
    <xdr:to>
      <xdr:col>7</xdr:col>
      <xdr:colOff>1066800</xdr:colOff>
      <xdr:row>65</xdr:row>
      <xdr:rowOff>215900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1E7697-C3F6-0C49-80F7-EE5675013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97100" y="18583472"/>
          <a:ext cx="4678500" cy="6054528"/>
        </a:xfrm>
        <a:prstGeom prst="rect">
          <a:avLst/>
        </a:prstGeom>
      </xdr:spPr>
    </xdr:pic>
    <xdr:clientData/>
  </xdr:twoCellAnchor>
  <xdr:twoCellAnchor editAs="oneCell">
    <xdr:from>
      <xdr:col>9</xdr:col>
      <xdr:colOff>208904</xdr:colOff>
      <xdr:row>42</xdr:row>
      <xdr:rowOff>50799</xdr:rowOff>
    </xdr:from>
    <xdr:to>
      <xdr:col>16</xdr:col>
      <xdr:colOff>241300</xdr:colOff>
      <xdr:row>65</xdr:row>
      <xdr:rowOff>54172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9E56B3-7BAC-9F4B-BA44-440EC4F7C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1104" y="18681699"/>
          <a:ext cx="4502796" cy="584537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0</xdr:row>
      <xdr:rowOff>215900</xdr:rowOff>
    </xdr:from>
    <xdr:to>
      <xdr:col>0</xdr:col>
      <xdr:colOff>952500</xdr:colOff>
      <xdr:row>0</xdr:row>
      <xdr:rowOff>931324</xdr:rowOff>
    </xdr:to>
    <xdr:pic>
      <xdr:nvPicPr>
        <xdr:cNvPr id="9" name="Picture 8" descr="Icon&#10;&#10;Description automatically generated">
          <a:extLst>
            <a:ext uri="{FF2B5EF4-FFF2-40B4-BE49-F238E27FC236}">
              <a16:creationId xmlns:a16="http://schemas.microsoft.com/office/drawing/2014/main" id="{6D384076-2D73-2447-8C58-7ADF9AE90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200" y="215900"/>
          <a:ext cx="749300" cy="715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0</xdr:row>
      <xdr:rowOff>0</xdr:rowOff>
    </xdr:from>
    <xdr:to>
      <xdr:col>0</xdr:col>
      <xdr:colOff>793115</xdr:colOff>
      <xdr:row>0</xdr:row>
      <xdr:rowOff>563245</xdr:rowOff>
    </xdr:to>
    <xdr:pic>
      <xdr:nvPicPr>
        <xdr:cNvPr id="2" name="Picture 1" descr="Icon&#10;&#10;Description automatically generated">
          <a:extLst>
            <a:ext uri="{FF2B5EF4-FFF2-40B4-BE49-F238E27FC236}">
              <a16:creationId xmlns:a16="http://schemas.microsoft.com/office/drawing/2014/main" id="{70726459-91A8-E247-A293-287B09E9A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200" y="0"/>
          <a:ext cx="589915" cy="563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1F5EC-E4C5-E248-B10F-67D86386C7B3}">
  <dimension ref="A1:U83"/>
  <sheetViews>
    <sheetView workbookViewId="0">
      <pane xSplit="1" topLeftCell="B1" activePane="topRight" state="frozen"/>
      <selection pane="topRight" activeCell="A82" sqref="A82"/>
    </sheetView>
  </sheetViews>
  <sheetFormatPr baseColWidth="10" defaultRowHeight="16" x14ac:dyDescent="0.2"/>
  <cols>
    <col min="1" max="1" width="17.83203125" customWidth="1"/>
    <col min="2" max="2" width="8.5" customWidth="1"/>
    <col min="3" max="3" width="19.83203125" customWidth="1"/>
    <col min="4" max="4" width="15.33203125" customWidth="1"/>
    <col min="5" max="5" width="8.33203125" customWidth="1"/>
    <col min="6" max="6" width="11.83203125" customWidth="1"/>
    <col min="7" max="7" width="14.6640625" customWidth="1"/>
    <col min="8" max="8" width="18.1640625" customWidth="1"/>
    <col min="9" max="9" width="11.33203125" customWidth="1"/>
    <col min="10" max="11" width="8.6640625" customWidth="1"/>
    <col min="12" max="13" width="8.83203125" customWidth="1"/>
    <col min="14" max="14" width="6.6640625" customWidth="1"/>
    <col min="15" max="15" width="8.83203125" customWidth="1"/>
    <col min="16" max="16" width="8.1640625" customWidth="1"/>
    <col min="17" max="18" width="8.5" customWidth="1"/>
    <col min="19" max="19" width="8.6640625" customWidth="1"/>
    <col min="20" max="20" width="8.5" customWidth="1"/>
    <col min="21" max="21" width="8.33203125" customWidth="1"/>
  </cols>
  <sheetData>
    <row r="1" spans="1:21" ht="77" customHeight="1" x14ac:dyDescent="0.55000000000000004">
      <c r="B1" s="9" t="s">
        <v>89</v>
      </c>
    </row>
    <row r="2" spans="1:21" s="53" customFormat="1" ht="18" customHeight="1" x14ac:dyDescent="0.3">
      <c r="A2" s="52" t="s">
        <v>61</v>
      </c>
      <c r="B2" s="53" t="s">
        <v>62</v>
      </c>
      <c r="D2" s="53" t="s">
        <v>142</v>
      </c>
      <c r="H2" s="53" t="s">
        <v>63</v>
      </c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</row>
    <row r="3" spans="1:21" ht="11" customHeight="1" x14ac:dyDescent="0.2"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1" s="53" customFormat="1" ht="20" customHeight="1" x14ac:dyDescent="0.3">
      <c r="A4" s="53" t="s">
        <v>27</v>
      </c>
      <c r="D4" s="55">
        <v>12</v>
      </c>
      <c r="E4" s="53" t="s">
        <v>141</v>
      </c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</row>
    <row r="5" spans="1:21" s="6" customFormat="1" ht="43" customHeight="1" x14ac:dyDescent="0.45">
      <c r="B5" s="12" t="s">
        <v>84</v>
      </c>
      <c r="D5" s="10"/>
      <c r="H5" s="4" t="s">
        <v>60</v>
      </c>
      <c r="I5" s="4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</row>
    <row r="6" spans="1:21" s="24" customFormat="1" ht="20" x14ac:dyDescent="0.25">
      <c r="A6" s="38" t="s">
        <v>23</v>
      </c>
      <c r="B6" s="38"/>
      <c r="C6" s="38" t="s">
        <v>5</v>
      </c>
      <c r="D6" s="38" t="s">
        <v>22</v>
      </c>
      <c r="E6" s="38" t="s">
        <v>25</v>
      </c>
      <c r="F6" s="38" t="s">
        <v>7</v>
      </c>
      <c r="G6" s="39" t="s">
        <v>26</v>
      </c>
      <c r="H6" s="39" t="s">
        <v>28</v>
      </c>
      <c r="I6" s="39" t="s">
        <v>73</v>
      </c>
      <c r="J6" s="40" t="s">
        <v>10</v>
      </c>
      <c r="K6" s="31" t="s">
        <v>11</v>
      </c>
      <c r="L6" s="31" t="s">
        <v>12</v>
      </c>
      <c r="M6" s="31" t="s">
        <v>13</v>
      </c>
      <c r="N6" s="31" t="s">
        <v>14</v>
      </c>
      <c r="O6" s="31" t="s">
        <v>15</v>
      </c>
      <c r="P6" s="31" t="s">
        <v>16</v>
      </c>
      <c r="Q6" s="31" t="s">
        <v>17</v>
      </c>
      <c r="R6" s="31" t="s">
        <v>18</v>
      </c>
      <c r="S6" s="31" t="s">
        <v>19</v>
      </c>
      <c r="T6" s="31" t="s">
        <v>20</v>
      </c>
      <c r="U6" s="31" t="s">
        <v>21</v>
      </c>
    </row>
    <row r="7" spans="1:21" s="24" customFormat="1" ht="20" x14ac:dyDescent="0.25">
      <c r="A7" s="41" t="s">
        <v>0</v>
      </c>
      <c r="B7" s="41"/>
      <c r="C7" s="24" t="s">
        <v>58</v>
      </c>
      <c r="D7" s="42">
        <v>200000</v>
      </c>
      <c r="E7" s="43">
        <f>SUM(J7:FU7)</f>
        <v>0</v>
      </c>
      <c r="F7" s="42">
        <f>D7-E7</f>
        <v>200000</v>
      </c>
      <c r="G7" s="35">
        <f>F7/D4</f>
        <v>16666.666666666668</v>
      </c>
      <c r="H7" s="35">
        <f>G7/1000</f>
        <v>16.666666666666668</v>
      </c>
      <c r="I7" s="35">
        <f>H7/4</f>
        <v>4.166666666666667</v>
      </c>
      <c r="J7" s="44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</row>
    <row r="8" spans="1:21" s="24" customFormat="1" ht="20" x14ac:dyDescent="0.25">
      <c r="A8" s="24" t="s">
        <v>1</v>
      </c>
      <c r="C8" s="24" t="s">
        <v>59</v>
      </c>
      <c r="D8" s="34">
        <v>300000</v>
      </c>
      <c r="E8" s="33">
        <f t="shared" ref="E8:E13" si="0">SUM(J8:FU8)</f>
        <v>0</v>
      </c>
      <c r="F8" s="34">
        <f t="shared" ref="F8:F13" si="1">D8-E8</f>
        <v>300000</v>
      </c>
      <c r="G8" s="35">
        <f>F8/D4</f>
        <v>25000</v>
      </c>
      <c r="H8" s="35">
        <f t="shared" ref="H8:H13" si="2">G8/1000</f>
        <v>25</v>
      </c>
      <c r="I8" s="35">
        <f t="shared" ref="I8:I13" si="3">H8/4</f>
        <v>6.25</v>
      </c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</row>
    <row r="9" spans="1:21" s="24" customFormat="1" ht="20" x14ac:dyDescent="0.25">
      <c r="A9" s="24" t="s">
        <v>2</v>
      </c>
      <c r="C9" s="24" t="s">
        <v>75</v>
      </c>
      <c r="D9" s="34">
        <v>60000</v>
      </c>
      <c r="E9" s="33">
        <f t="shared" si="0"/>
        <v>0</v>
      </c>
      <c r="F9" s="34">
        <f t="shared" si="1"/>
        <v>60000</v>
      </c>
      <c r="G9" s="35">
        <f>F9/D4</f>
        <v>5000</v>
      </c>
      <c r="H9" s="35">
        <f t="shared" si="2"/>
        <v>5</v>
      </c>
      <c r="I9" s="35">
        <f t="shared" si="3"/>
        <v>1.25</v>
      </c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</row>
    <row r="10" spans="1:21" s="24" customFormat="1" ht="20" x14ac:dyDescent="0.25">
      <c r="A10" s="24" t="s">
        <v>3</v>
      </c>
      <c r="C10" s="24" t="s">
        <v>76</v>
      </c>
      <c r="D10" s="34">
        <v>95000</v>
      </c>
      <c r="E10" s="33">
        <f t="shared" si="0"/>
        <v>0</v>
      </c>
      <c r="F10" s="34">
        <f t="shared" si="1"/>
        <v>95000</v>
      </c>
      <c r="G10" s="35">
        <f>F10/D4</f>
        <v>7916.666666666667</v>
      </c>
      <c r="H10" s="35">
        <f t="shared" si="2"/>
        <v>7.916666666666667</v>
      </c>
      <c r="I10" s="35">
        <f t="shared" si="3"/>
        <v>1.9791666666666667</v>
      </c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</row>
    <row r="11" spans="1:21" s="24" customFormat="1" ht="20" x14ac:dyDescent="0.25">
      <c r="A11" s="24" t="s">
        <v>143</v>
      </c>
      <c r="C11" s="24" t="s">
        <v>77</v>
      </c>
      <c r="D11" s="34">
        <v>90000</v>
      </c>
      <c r="E11" s="33">
        <f t="shared" si="0"/>
        <v>0</v>
      </c>
      <c r="F11" s="34">
        <f t="shared" si="1"/>
        <v>90000</v>
      </c>
      <c r="G11" s="35">
        <f>F11/D4</f>
        <v>7500</v>
      </c>
      <c r="H11" s="35">
        <f t="shared" si="2"/>
        <v>7.5</v>
      </c>
      <c r="I11" s="35">
        <f t="shared" si="3"/>
        <v>1.875</v>
      </c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</row>
    <row r="12" spans="1:21" s="45" customFormat="1" ht="20" x14ac:dyDescent="0.25">
      <c r="A12" s="45" t="s">
        <v>31</v>
      </c>
      <c r="C12" s="45" t="s">
        <v>30</v>
      </c>
      <c r="D12" s="46">
        <v>45000</v>
      </c>
      <c r="E12" s="47"/>
      <c r="F12" s="46">
        <f t="shared" si="1"/>
        <v>45000</v>
      </c>
      <c r="G12" s="35">
        <f>F12/D4</f>
        <v>3750</v>
      </c>
      <c r="H12" s="48">
        <f t="shared" si="2"/>
        <v>3.75</v>
      </c>
      <c r="I12" s="35">
        <f t="shared" si="3"/>
        <v>0.9375</v>
      </c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</row>
    <row r="13" spans="1:21" s="24" customFormat="1" ht="20" x14ac:dyDescent="0.25">
      <c r="A13" s="24" t="s">
        <v>144</v>
      </c>
      <c r="C13" s="24" t="s">
        <v>78</v>
      </c>
      <c r="D13" s="34">
        <v>80000</v>
      </c>
      <c r="E13" s="33">
        <f t="shared" si="0"/>
        <v>0</v>
      </c>
      <c r="F13" s="34">
        <f t="shared" si="1"/>
        <v>80000</v>
      </c>
      <c r="G13" s="35">
        <f>F13/D4</f>
        <v>6666.666666666667</v>
      </c>
      <c r="H13" s="35">
        <f t="shared" si="2"/>
        <v>6.666666666666667</v>
      </c>
      <c r="I13" s="35">
        <f t="shared" si="3"/>
        <v>1.6666666666666667</v>
      </c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</row>
    <row r="14" spans="1:21" s="24" customFormat="1" ht="20" x14ac:dyDescent="0.25">
      <c r="C14" s="50" t="s">
        <v>9</v>
      </c>
      <c r="D14" s="33"/>
      <c r="E14" s="33"/>
      <c r="F14" s="33"/>
      <c r="G14" s="33"/>
      <c r="H14" s="33"/>
      <c r="I14" s="33"/>
    </row>
    <row r="15" spans="1:21" s="24" customFormat="1" ht="20" x14ac:dyDescent="0.25">
      <c r="C15" s="51" t="s">
        <v>74</v>
      </c>
      <c r="D15" s="33"/>
      <c r="E15" s="33"/>
      <c r="F15" s="33"/>
      <c r="G15" s="33"/>
      <c r="H15" s="33"/>
      <c r="I15" s="33"/>
    </row>
    <row r="16" spans="1:21" s="25" customFormat="1" ht="89" customHeight="1" x14ac:dyDescent="0.45">
      <c r="B16" s="12" t="s">
        <v>85</v>
      </c>
      <c r="C16" s="26"/>
      <c r="D16" s="27"/>
      <c r="E16" s="27"/>
      <c r="F16" s="27"/>
      <c r="G16" s="27"/>
      <c r="H16" s="27"/>
      <c r="I16" s="27"/>
      <c r="J16" s="25" t="s">
        <v>148</v>
      </c>
      <c r="K16" s="25" t="s">
        <v>149</v>
      </c>
      <c r="L16" s="25" t="s">
        <v>150</v>
      </c>
      <c r="M16" s="25" t="s">
        <v>151</v>
      </c>
      <c r="N16" s="25" t="s">
        <v>152</v>
      </c>
      <c r="O16" s="25" t="s">
        <v>153</v>
      </c>
      <c r="P16" s="25" t="s">
        <v>154</v>
      </c>
      <c r="Q16" s="25" t="s">
        <v>155</v>
      </c>
      <c r="R16" s="25" t="s">
        <v>156</v>
      </c>
      <c r="S16" s="25" t="s">
        <v>157</v>
      </c>
      <c r="T16" s="25" t="s">
        <v>158</v>
      </c>
      <c r="U16" s="25" t="s">
        <v>159</v>
      </c>
    </row>
    <row r="17" spans="1:21" s="24" customFormat="1" ht="20" x14ac:dyDescent="0.25">
      <c r="A17" s="24" t="s">
        <v>46</v>
      </c>
      <c r="C17" s="24" t="s">
        <v>47</v>
      </c>
      <c r="D17" s="33"/>
      <c r="E17" s="33"/>
      <c r="F17" s="24" t="s">
        <v>69</v>
      </c>
      <c r="G17" s="33"/>
      <c r="H17" s="33"/>
      <c r="I17" s="33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</row>
    <row r="18" spans="1:21" s="24" customFormat="1" ht="20" x14ac:dyDescent="0.25">
      <c r="A18" s="24" t="s">
        <v>48</v>
      </c>
      <c r="C18" s="24" t="s">
        <v>49</v>
      </c>
      <c r="D18" s="33"/>
      <c r="E18" s="33"/>
      <c r="F18" s="24" t="s">
        <v>69</v>
      </c>
      <c r="G18" s="33"/>
      <c r="H18" s="33"/>
      <c r="I18" s="33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</row>
    <row r="19" spans="1:21" s="24" customFormat="1" ht="20" x14ac:dyDescent="0.25">
      <c r="A19" s="24" t="s">
        <v>50</v>
      </c>
      <c r="C19" s="24" t="s">
        <v>51</v>
      </c>
      <c r="D19" s="33"/>
      <c r="E19" s="33"/>
      <c r="F19" s="24" t="s">
        <v>69</v>
      </c>
      <c r="G19" s="33"/>
      <c r="H19" s="33"/>
      <c r="I19" s="33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</row>
    <row r="20" spans="1:21" s="24" customFormat="1" ht="20" x14ac:dyDescent="0.25">
      <c r="D20" s="33"/>
      <c r="E20" s="33"/>
      <c r="G20" s="33"/>
      <c r="H20" s="33"/>
      <c r="I20" s="33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78" customHeight="1" x14ac:dyDescent="0.5">
      <c r="A21" s="8"/>
      <c r="B21" s="11" t="s">
        <v>91</v>
      </c>
      <c r="C21" s="8"/>
      <c r="D21" s="8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</row>
    <row r="22" spans="1:21" s="24" customFormat="1" ht="20" x14ac:dyDescent="0.25">
      <c r="A22" s="28" t="s">
        <v>43</v>
      </c>
      <c r="B22" s="28"/>
      <c r="C22" s="28"/>
      <c r="D22" s="28"/>
      <c r="E22" s="28"/>
      <c r="F22" s="28"/>
      <c r="G22" s="28"/>
      <c r="H22" s="28"/>
      <c r="I22" s="28"/>
    </row>
    <row r="23" spans="1:21" s="29" customFormat="1" ht="20" x14ac:dyDescent="0.25">
      <c r="A23" s="29" t="s">
        <v>44</v>
      </c>
      <c r="D23" s="29" t="s">
        <v>45</v>
      </c>
    </row>
    <row r="24" spans="1:21" s="24" customFormat="1" ht="15" customHeight="1" x14ac:dyDescent="0.25">
      <c r="A24" s="29"/>
      <c r="B24" s="29"/>
      <c r="C24" s="29"/>
      <c r="D24" s="29"/>
      <c r="E24" s="29"/>
      <c r="F24" s="29"/>
      <c r="G24" s="29"/>
      <c r="H24" s="29"/>
      <c r="I24" s="29"/>
    </row>
    <row r="25" spans="1:21" s="24" customFormat="1" ht="20" x14ac:dyDescent="0.25">
      <c r="A25" s="30" t="s">
        <v>65</v>
      </c>
      <c r="B25" s="30"/>
      <c r="C25" s="29"/>
      <c r="D25" s="29"/>
      <c r="E25" s="29"/>
      <c r="F25" s="29"/>
      <c r="G25" s="29"/>
      <c r="H25" s="29"/>
      <c r="I25" s="29"/>
    </row>
    <row r="26" spans="1:21" s="24" customFormat="1" ht="20" x14ac:dyDescent="0.25">
      <c r="A26" s="30"/>
      <c r="B26" s="30" t="s">
        <v>67</v>
      </c>
      <c r="C26" s="29"/>
      <c r="D26" s="28" t="s">
        <v>57</v>
      </c>
      <c r="E26" s="28"/>
      <c r="F26" s="28"/>
      <c r="G26" s="28"/>
      <c r="H26" s="28" t="s">
        <v>80</v>
      </c>
      <c r="I26" s="28" t="s">
        <v>81</v>
      </c>
      <c r="J26" s="31" t="s">
        <v>10</v>
      </c>
      <c r="K26" s="31" t="s">
        <v>11</v>
      </c>
      <c r="L26" s="31" t="s">
        <v>12</v>
      </c>
      <c r="M26" s="31" t="s">
        <v>13</v>
      </c>
      <c r="N26" s="31" t="s">
        <v>14</v>
      </c>
      <c r="O26" s="31" t="s">
        <v>15</v>
      </c>
      <c r="P26" s="31" t="s">
        <v>16</v>
      </c>
      <c r="Q26" s="31" t="s">
        <v>17</v>
      </c>
      <c r="R26" s="31" t="s">
        <v>18</v>
      </c>
      <c r="S26" s="31" t="s">
        <v>19</v>
      </c>
      <c r="T26" s="31" t="s">
        <v>20</v>
      </c>
      <c r="U26" s="31" t="s">
        <v>21</v>
      </c>
    </row>
    <row r="27" spans="1:21" s="24" customFormat="1" ht="20" x14ac:dyDescent="0.25">
      <c r="A27" s="24" t="s">
        <v>38</v>
      </c>
      <c r="C27" s="24" t="s">
        <v>32</v>
      </c>
      <c r="D27" s="32">
        <v>15000</v>
      </c>
      <c r="E27" s="33">
        <f>SUM(J27:FU27)</f>
        <v>0</v>
      </c>
      <c r="F27" s="34">
        <f>D27-E27</f>
        <v>15000</v>
      </c>
      <c r="G27" s="34">
        <f t="shared" ref="F27:G30" si="4">E27-F27</f>
        <v>-15000</v>
      </c>
      <c r="H27" s="35">
        <f>G27/1000</f>
        <v>-15</v>
      </c>
      <c r="I27" s="35">
        <f>H27/4</f>
        <v>-3.75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</row>
    <row r="28" spans="1:21" s="24" customFormat="1" ht="20" x14ac:dyDescent="0.25">
      <c r="A28" s="24" t="s">
        <v>39</v>
      </c>
      <c r="C28" s="24" t="s">
        <v>32</v>
      </c>
      <c r="D28" s="32">
        <v>15000</v>
      </c>
      <c r="E28" s="33">
        <f t="shared" ref="E28:E30" si="5">SUM(J28:FU28)</f>
        <v>0</v>
      </c>
      <c r="F28" s="34">
        <f t="shared" si="4"/>
        <v>15000</v>
      </c>
      <c r="G28" s="34">
        <f t="shared" si="4"/>
        <v>-15000</v>
      </c>
      <c r="H28" s="35">
        <f t="shared" ref="H28:H30" si="6">G28/1000</f>
        <v>-15</v>
      </c>
      <c r="I28" s="35">
        <f t="shared" ref="I28:I30" si="7">H28/4</f>
        <v>-3.75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</row>
    <row r="29" spans="1:21" s="24" customFormat="1" ht="20" x14ac:dyDescent="0.25">
      <c r="A29" s="24" t="s">
        <v>40</v>
      </c>
      <c r="C29" s="24" t="s">
        <v>32</v>
      </c>
      <c r="D29" s="32">
        <v>15000</v>
      </c>
      <c r="E29" s="33">
        <f t="shared" si="5"/>
        <v>0</v>
      </c>
      <c r="F29" s="34">
        <f t="shared" si="4"/>
        <v>15000</v>
      </c>
      <c r="G29" s="34">
        <f t="shared" si="4"/>
        <v>-15000</v>
      </c>
      <c r="H29" s="35">
        <f t="shared" si="6"/>
        <v>-15</v>
      </c>
      <c r="I29" s="35">
        <f t="shared" si="7"/>
        <v>-3.75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</row>
    <row r="30" spans="1:21" s="24" customFormat="1" ht="20" x14ac:dyDescent="0.25">
      <c r="A30" s="24" t="s">
        <v>41</v>
      </c>
      <c r="C30" s="24" t="s">
        <v>32</v>
      </c>
      <c r="D30" s="32">
        <v>15000</v>
      </c>
      <c r="E30" s="33">
        <f t="shared" si="5"/>
        <v>0</v>
      </c>
      <c r="F30" s="34">
        <f t="shared" si="4"/>
        <v>15000</v>
      </c>
      <c r="G30" s="34">
        <f t="shared" si="4"/>
        <v>-15000</v>
      </c>
      <c r="H30" s="35">
        <f t="shared" si="6"/>
        <v>-15</v>
      </c>
      <c r="I30" s="35">
        <f t="shared" si="7"/>
        <v>-3.75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</row>
    <row r="31" spans="1:21" s="24" customFormat="1" ht="20" x14ac:dyDescent="0.25">
      <c r="C31" s="24" t="s">
        <v>34</v>
      </c>
      <c r="D31" s="32"/>
    </row>
    <row r="32" spans="1:21" s="24" customFormat="1" ht="20" x14ac:dyDescent="0.25">
      <c r="D32" s="32"/>
    </row>
    <row r="33" spans="1:21" s="24" customFormat="1" ht="20" x14ac:dyDescent="0.25">
      <c r="A33" s="24" t="s">
        <v>36</v>
      </c>
      <c r="C33" s="24" t="s">
        <v>66</v>
      </c>
      <c r="D33" s="32"/>
    </row>
    <row r="34" spans="1:21" s="24" customFormat="1" ht="20" x14ac:dyDescent="0.25">
      <c r="A34" s="24" t="s">
        <v>37</v>
      </c>
      <c r="D34" s="32"/>
    </row>
    <row r="35" spans="1:21" ht="67" customHeight="1" x14ac:dyDescent="0.45">
      <c r="B35" s="12" t="s">
        <v>90</v>
      </c>
      <c r="D35" s="5"/>
    </row>
    <row r="36" spans="1:21" s="24" customFormat="1" ht="20" x14ac:dyDescent="0.25">
      <c r="A36" s="56" t="s">
        <v>64</v>
      </c>
      <c r="D36" s="32"/>
    </row>
    <row r="37" spans="1:21" s="24" customFormat="1" ht="20" x14ac:dyDescent="0.25">
      <c r="B37" s="56" t="s">
        <v>160</v>
      </c>
      <c r="J37" s="31" t="s">
        <v>10</v>
      </c>
      <c r="K37" s="31" t="s">
        <v>11</v>
      </c>
      <c r="L37" s="31" t="s">
        <v>12</v>
      </c>
      <c r="M37" s="31" t="s">
        <v>13</v>
      </c>
      <c r="N37" s="31" t="s">
        <v>14</v>
      </c>
      <c r="O37" s="31" t="s">
        <v>15</v>
      </c>
      <c r="P37" s="31" t="s">
        <v>16</v>
      </c>
      <c r="Q37" s="31" t="s">
        <v>17</v>
      </c>
      <c r="R37" s="31" t="s">
        <v>18</v>
      </c>
      <c r="S37" s="31" t="s">
        <v>19</v>
      </c>
      <c r="T37" s="31" t="s">
        <v>20</v>
      </c>
      <c r="U37" s="31" t="s">
        <v>21</v>
      </c>
    </row>
    <row r="38" spans="1:21" s="24" customFormat="1" ht="20" x14ac:dyDescent="0.25">
      <c r="A38" s="24" t="s">
        <v>35</v>
      </c>
      <c r="B38" s="24" t="s">
        <v>33</v>
      </c>
      <c r="D38" s="32">
        <v>45000</v>
      </c>
      <c r="E38" s="24">
        <v>0</v>
      </c>
      <c r="F38" s="34">
        <f t="shared" ref="F38:G38" si="8">D38-E38</f>
        <v>45000</v>
      </c>
      <c r="G38" s="34">
        <f t="shared" si="8"/>
        <v>-45000</v>
      </c>
      <c r="H38" s="35">
        <f t="shared" ref="H38" si="9">G38/1000</f>
        <v>-45</v>
      </c>
      <c r="I38" s="35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</row>
    <row r="39" spans="1:21" s="24" customFormat="1" ht="20" x14ac:dyDescent="0.25">
      <c r="A39" s="24" t="s">
        <v>5</v>
      </c>
      <c r="C39" s="24" t="s">
        <v>42</v>
      </c>
    </row>
    <row r="40" spans="1:21" s="24" customFormat="1" ht="20" x14ac:dyDescent="0.25"/>
    <row r="41" spans="1:21" s="24" customFormat="1" ht="20" x14ac:dyDescent="0.25"/>
    <row r="42" spans="1:21" ht="44" customHeight="1" x14ac:dyDescent="0.45">
      <c r="B42" s="12" t="s">
        <v>86</v>
      </c>
    </row>
    <row r="43" spans="1:21" ht="20" x14ac:dyDescent="0.25">
      <c r="A43" s="24"/>
      <c r="B43" s="24"/>
      <c r="C43" s="24" t="s">
        <v>70</v>
      </c>
    </row>
    <row r="44" spans="1:21" ht="20" x14ac:dyDescent="0.25">
      <c r="A44" s="24" t="s">
        <v>71</v>
      </c>
      <c r="B44" s="57">
        <v>1.2</v>
      </c>
      <c r="C44" s="24"/>
    </row>
    <row r="45" spans="1:21" ht="20" x14ac:dyDescent="0.25">
      <c r="A45" s="24"/>
      <c r="B45" s="24"/>
      <c r="C45" s="24"/>
    </row>
    <row r="46" spans="1:21" ht="20" x14ac:dyDescent="0.25">
      <c r="A46" s="24" t="s">
        <v>71</v>
      </c>
      <c r="B46" s="57">
        <v>1.1499999999999999</v>
      </c>
      <c r="C46" s="24"/>
    </row>
    <row r="47" spans="1:21" ht="20" x14ac:dyDescent="0.25">
      <c r="A47" s="24"/>
      <c r="B47" s="24"/>
      <c r="C47" s="24"/>
    </row>
    <row r="48" spans="1:21" ht="20" x14ac:dyDescent="0.25">
      <c r="A48" s="24" t="s">
        <v>72</v>
      </c>
      <c r="B48" s="57">
        <v>1.1000000000000001</v>
      </c>
      <c r="C48" s="24"/>
    </row>
    <row r="49" spans="1:3" ht="20" x14ac:dyDescent="0.25">
      <c r="A49" s="24"/>
      <c r="B49" s="24"/>
      <c r="C49" s="24"/>
    </row>
    <row r="50" spans="1:3" ht="20" x14ac:dyDescent="0.25">
      <c r="A50" s="24" t="s">
        <v>72</v>
      </c>
      <c r="B50" s="57">
        <v>1.05</v>
      </c>
      <c r="C50" s="24"/>
    </row>
    <row r="51" spans="1:3" ht="20" x14ac:dyDescent="0.25">
      <c r="A51" s="24"/>
      <c r="B51" s="24"/>
      <c r="C51" s="24"/>
    </row>
    <row r="52" spans="1:3" ht="20" x14ac:dyDescent="0.25">
      <c r="A52" s="24" t="s">
        <v>72</v>
      </c>
      <c r="B52" s="57">
        <v>1</v>
      </c>
      <c r="C52" s="24"/>
    </row>
    <row r="53" spans="1:3" ht="20" x14ac:dyDescent="0.25">
      <c r="A53" s="24"/>
      <c r="B53" s="24"/>
      <c r="C53" s="24"/>
    </row>
    <row r="54" spans="1:3" ht="20" x14ac:dyDescent="0.25">
      <c r="A54" s="24" t="s">
        <v>72</v>
      </c>
      <c r="B54" s="57">
        <v>0.95</v>
      </c>
      <c r="C54" s="24"/>
    </row>
    <row r="55" spans="1:3" ht="20" x14ac:dyDescent="0.25">
      <c r="A55" s="24"/>
      <c r="B55" s="24"/>
      <c r="C55" s="24"/>
    </row>
    <row r="56" spans="1:3" ht="20" x14ac:dyDescent="0.25">
      <c r="A56" s="24" t="s">
        <v>72</v>
      </c>
      <c r="B56" s="57">
        <v>0.9</v>
      </c>
      <c r="C56" s="24"/>
    </row>
    <row r="57" spans="1:3" ht="20" x14ac:dyDescent="0.25">
      <c r="A57" s="24"/>
      <c r="B57" s="24"/>
      <c r="C57" s="24"/>
    </row>
    <row r="58" spans="1:3" ht="20" x14ac:dyDescent="0.25">
      <c r="A58" s="24" t="s">
        <v>72</v>
      </c>
      <c r="B58" s="57">
        <v>0.85</v>
      </c>
      <c r="C58" s="24"/>
    </row>
    <row r="59" spans="1:3" ht="20" x14ac:dyDescent="0.25">
      <c r="A59" s="24"/>
      <c r="B59" s="24"/>
      <c r="C59" s="24"/>
    </row>
    <row r="60" spans="1:3" ht="20" x14ac:dyDescent="0.25">
      <c r="A60" s="24" t="s">
        <v>72</v>
      </c>
      <c r="B60" s="57">
        <v>0.8</v>
      </c>
      <c r="C60" s="24"/>
    </row>
    <row r="61" spans="1:3" ht="20" x14ac:dyDescent="0.25">
      <c r="A61" s="24"/>
      <c r="B61" s="24"/>
      <c r="C61" s="24"/>
    </row>
    <row r="62" spans="1:3" ht="20" x14ac:dyDescent="0.25">
      <c r="A62" s="24" t="s">
        <v>72</v>
      </c>
      <c r="B62" s="57">
        <v>0.75</v>
      </c>
      <c r="C62" s="24"/>
    </row>
    <row r="63" spans="1:3" ht="20" x14ac:dyDescent="0.25">
      <c r="A63" s="24"/>
      <c r="B63" s="57"/>
      <c r="C63" s="24"/>
    </row>
    <row r="64" spans="1:3" ht="20" x14ac:dyDescent="0.25">
      <c r="A64" s="24"/>
      <c r="B64" s="24"/>
      <c r="C64" s="24"/>
    </row>
    <row r="65" spans="1:21" ht="20" x14ac:dyDescent="0.25">
      <c r="A65" s="24"/>
      <c r="B65" s="57"/>
      <c r="C65" s="24"/>
    </row>
    <row r="66" spans="1:21" ht="20" x14ac:dyDescent="0.25">
      <c r="A66" s="24"/>
      <c r="B66" s="24"/>
      <c r="C66" s="24"/>
    </row>
    <row r="67" spans="1:21" ht="77" customHeight="1" x14ac:dyDescent="0.55000000000000004">
      <c r="A67" s="9"/>
      <c r="B67" s="12" t="s">
        <v>87</v>
      </c>
      <c r="D67" s="1"/>
      <c r="E67" s="1"/>
      <c r="G67" s="1"/>
      <c r="H67" s="1"/>
      <c r="I67" s="1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</row>
    <row r="68" spans="1:21" s="24" customFormat="1" ht="20" x14ac:dyDescent="0.25">
      <c r="D68" s="33" t="s">
        <v>145</v>
      </c>
      <c r="E68" s="33"/>
      <c r="F68" s="33"/>
      <c r="G68" s="33"/>
      <c r="H68" s="58" t="s">
        <v>82</v>
      </c>
      <c r="I68" s="58" t="s">
        <v>73</v>
      </c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</row>
    <row r="69" spans="1:21" s="24" customFormat="1" ht="20" x14ac:dyDescent="0.25">
      <c r="A69" s="23" t="s">
        <v>24</v>
      </c>
      <c r="B69" s="23"/>
      <c r="C69" s="23" t="s">
        <v>5</v>
      </c>
      <c r="D69" s="60" t="s">
        <v>22</v>
      </c>
      <c r="E69" s="60" t="s">
        <v>6</v>
      </c>
      <c r="F69" s="60" t="s">
        <v>7</v>
      </c>
      <c r="G69" s="39" t="s">
        <v>26</v>
      </c>
      <c r="H69" s="39" t="s">
        <v>28</v>
      </c>
      <c r="I69" s="39" t="s">
        <v>79</v>
      </c>
      <c r="J69" s="31" t="s">
        <v>10</v>
      </c>
      <c r="K69" s="31" t="s">
        <v>11</v>
      </c>
      <c r="L69" s="31" t="s">
        <v>12</v>
      </c>
      <c r="M69" s="31" t="s">
        <v>13</v>
      </c>
      <c r="N69" s="31" t="s">
        <v>14</v>
      </c>
      <c r="O69" s="31" t="s">
        <v>15</v>
      </c>
      <c r="P69" s="31" t="s">
        <v>16</v>
      </c>
      <c r="Q69" s="31" t="s">
        <v>17</v>
      </c>
      <c r="R69" s="31" t="s">
        <v>18</v>
      </c>
      <c r="S69" s="31" t="s">
        <v>19</v>
      </c>
      <c r="T69" s="31" t="s">
        <v>20</v>
      </c>
      <c r="U69" s="31" t="s">
        <v>21</v>
      </c>
    </row>
    <row r="70" spans="1:21" s="24" customFormat="1" ht="20" x14ac:dyDescent="0.25">
      <c r="A70" s="24" t="s">
        <v>0</v>
      </c>
      <c r="C70" s="24" t="s">
        <v>83</v>
      </c>
      <c r="D70" s="34">
        <v>500000</v>
      </c>
      <c r="E70" s="33">
        <f>SUM(J70:FU70)</f>
        <v>0</v>
      </c>
      <c r="F70" s="34">
        <f>D70-E70</f>
        <v>500000</v>
      </c>
      <c r="G70" s="34">
        <f>F70/D4</f>
        <v>41666.666666666664</v>
      </c>
      <c r="H70" s="35">
        <f>G70/1000</f>
        <v>41.666666666666664</v>
      </c>
      <c r="I70" s="35">
        <f>H70/4</f>
        <v>10.416666666666666</v>
      </c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</row>
    <row r="71" spans="1:21" s="24" customFormat="1" ht="20" x14ac:dyDescent="0.25">
      <c r="A71" s="24" t="s">
        <v>1</v>
      </c>
      <c r="C71" s="24" t="s">
        <v>59</v>
      </c>
      <c r="D71" s="34">
        <v>800000</v>
      </c>
      <c r="E71" s="33">
        <f t="shared" ref="E71:E76" si="10">SUM(J71:FU71)</f>
        <v>0</v>
      </c>
      <c r="F71" s="34">
        <f t="shared" ref="F71:F76" si="11">D71-E71</f>
        <v>800000</v>
      </c>
      <c r="G71" s="34">
        <f>F71/D4</f>
        <v>66666.666666666672</v>
      </c>
      <c r="H71" s="35">
        <f t="shared" ref="H71:H76" si="12">G71/1000</f>
        <v>66.666666666666671</v>
      </c>
      <c r="I71" s="35">
        <f t="shared" ref="I71:I76" si="13">H71/4</f>
        <v>16.666666666666668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</row>
    <row r="72" spans="1:21" s="24" customFormat="1" ht="20" x14ac:dyDescent="0.25">
      <c r="A72" s="24" t="s">
        <v>2</v>
      </c>
      <c r="B72" s="24" t="s">
        <v>146</v>
      </c>
      <c r="D72" s="34">
        <v>60000</v>
      </c>
      <c r="E72" s="33">
        <f t="shared" si="10"/>
        <v>0</v>
      </c>
      <c r="F72" s="34">
        <f t="shared" si="11"/>
        <v>60000</v>
      </c>
      <c r="G72" s="34">
        <f>F72/D4</f>
        <v>5000</v>
      </c>
      <c r="H72" s="35">
        <f t="shared" si="12"/>
        <v>5</v>
      </c>
      <c r="I72" s="35">
        <f t="shared" si="13"/>
        <v>1.25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</row>
    <row r="73" spans="1:21" s="24" customFormat="1" ht="20" x14ac:dyDescent="0.25">
      <c r="A73" s="24" t="s">
        <v>3</v>
      </c>
      <c r="C73" s="24" t="s">
        <v>76</v>
      </c>
      <c r="D73" s="34">
        <v>900000</v>
      </c>
      <c r="E73" s="33">
        <f t="shared" si="10"/>
        <v>0</v>
      </c>
      <c r="F73" s="34">
        <f t="shared" si="11"/>
        <v>900000</v>
      </c>
      <c r="G73" s="34">
        <f>F73/D4</f>
        <v>75000</v>
      </c>
      <c r="H73" s="35">
        <f t="shared" si="12"/>
        <v>75</v>
      </c>
      <c r="I73" s="35">
        <f t="shared" si="13"/>
        <v>18.75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</row>
    <row r="74" spans="1:21" s="24" customFormat="1" ht="20" x14ac:dyDescent="0.25">
      <c r="A74" s="24" t="s">
        <v>8</v>
      </c>
      <c r="C74" s="24" t="s">
        <v>77</v>
      </c>
      <c r="D74" s="34">
        <v>400000</v>
      </c>
      <c r="E74" s="33">
        <f t="shared" si="10"/>
        <v>0</v>
      </c>
      <c r="F74" s="34">
        <f t="shared" si="11"/>
        <v>400000</v>
      </c>
      <c r="G74" s="34">
        <f>F74/D4</f>
        <v>33333.333333333336</v>
      </c>
      <c r="H74" s="35">
        <f t="shared" si="12"/>
        <v>33.333333333333336</v>
      </c>
      <c r="I74" s="35">
        <f t="shared" si="13"/>
        <v>8.3333333333333339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</row>
    <row r="75" spans="1:21" s="24" customFormat="1" ht="20" x14ac:dyDescent="0.25">
      <c r="C75" s="24" t="s">
        <v>147</v>
      </c>
      <c r="D75" s="34"/>
      <c r="E75" s="33"/>
      <c r="F75" s="34"/>
      <c r="G75" s="34"/>
      <c r="H75" s="35"/>
      <c r="I75" s="35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</row>
    <row r="76" spans="1:21" s="24" customFormat="1" ht="20" x14ac:dyDescent="0.25">
      <c r="A76" s="24" t="s">
        <v>3</v>
      </c>
      <c r="C76" s="24" t="s">
        <v>76</v>
      </c>
      <c r="D76" s="34">
        <v>900000</v>
      </c>
      <c r="E76" s="33">
        <f t="shared" si="10"/>
        <v>0</v>
      </c>
      <c r="F76" s="34">
        <f t="shared" si="11"/>
        <v>900000</v>
      </c>
      <c r="G76" s="34">
        <f>F76/D4</f>
        <v>75000</v>
      </c>
      <c r="H76" s="35">
        <f t="shared" si="12"/>
        <v>75</v>
      </c>
      <c r="I76" s="35">
        <f t="shared" si="13"/>
        <v>18.75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</row>
    <row r="77" spans="1:21" s="24" customFormat="1" ht="20" x14ac:dyDescent="0.25">
      <c r="A77" s="61" t="s">
        <v>4</v>
      </c>
      <c r="B77" s="61"/>
      <c r="C77" s="61"/>
      <c r="D77" s="62" t="s">
        <v>29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</row>
    <row r="78" spans="1:21" ht="76" customHeight="1" x14ac:dyDescent="0.45">
      <c r="A78" s="2"/>
      <c r="B78" s="12" t="s">
        <v>88</v>
      </c>
      <c r="C78" s="2"/>
      <c r="D78" s="3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</row>
    <row r="79" spans="1:21" s="24" customFormat="1" ht="20" x14ac:dyDescent="0.25">
      <c r="A79" s="63" t="s">
        <v>52</v>
      </c>
      <c r="C79" s="24" t="s">
        <v>68</v>
      </c>
      <c r="D79" s="64"/>
      <c r="F79" s="24" t="s">
        <v>69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</row>
    <row r="80" spans="1:21" s="24" customFormat="1" ht="20" x14ac:dyDescent="0.25">
      <c r="A80" s="24" t="s">
        <v>53</v>
      </c>
      <c r="C80" s="24" t="s">
        <v>54</v>
      </c>
      <c r="D80" s="64"/>
      <c r="F80" s="24" t="s">
        <v>69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</row>
    <row r="81" spans="1:21" s="24" customFormat="1" ht="20" x14ac:dyDescent="0.25">
      <c r="A81" s="24" t="s">
        <v>55</v>
      </c>
      <c r="C81" s="24" t="s">
        <v>56</v>
      </c>
      <c r="F81" s="24" t="s">
        <v>69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</row>
    <row r="82" spans="1:21" s="24" customFormat="1" ht="20" x14ac:dyDescent="0.25"/>
    <row r="83" spans="1:21" s="24" customFormat="1" ht="20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B7FA7-F82C-704F-B684-17E34C4987D5}">
  <dimension ref="A1:J15"/>
  <sheetViews>
    <sheetView tabSelected="1" workbookViewId="0">
      <selection activeCell="E7" sqref="E7:E8"/>
    </sheetView>
  </sheetViews>
  <sheetFormatPr baseColWidth="10" defaultRowHeight="16" x14ac:dyDescent="0.2"/>
  <cols>
    <col min="1" max="1" width="15.1640625" customWidth="1"/>
    <col min="2" max="2" width="21" customWidth="1"/>
    <col min="3" max="3" width="15.5" bestFit="1" customWidth="1"/>
    <col min="4" max="4" width="16.5" bestFit="1" customWidth="1"/>
    <col min="5" max="5" width="21" bestFit="1" customWidth="1"/>
    <col min="6" max="6" width="19.5" bestFit="1" customWidth="1"/>
    <col min="7" max="7" width="17.1640625" bestFit="1" customWidth="1"/>
    <col min="8" max="9" width="18.83203125" bestFit="1" customWidth="1"/>
    <col min="10" max="10" width="17" bestFit="1" customWidth="1"/>
  </cols>
  <sheetData>
    <row r="1" spans="1:10" ht="47" customHeight="1" x14ac:dyDescent="0.55000000000000004">
      <c r="B1" s="9" t="s">
        <v>161</v>
      </c>
    </row>
    <row r="2" spans="1:10" s="6" customFormat="1" ht="18" x14ac:dyDescent="0.2">
      <c r="A2" s="14" t="s">
        <v>92</v>
      </c>
      <c r="B2" s="14" t="s">
        <v>93</v>
      </c>
      <c r="C2" s="15" t="s">
        <v>94</v>
      </c>
      <c r="D2" s="15" t="s">
        <v>96</v>
      </c>
      <c r="E2" s="15" t="s">
        <v>140</v>
      </c>
      <c r="F2" s="15" t="s">
        <v>99</v>
      </c>
      <c r="G2" s="15" t="s">
        <v>101</v>
      </c>
      <c r="H2" s="15" t="s">
        <v>103</v>
      </c>
      <c r="I2" s="15" t="s">
        <v>103</v>
      </c>
      <c r="J2" s="15" t="s">
        <v>105</v>
      </c>
    </row>
    <row r="3" spans="1:10" s="6" customFormat="1" ht="18" x14ac:dyDescent="0.2">
      <c r="A3" s="14"/>
      <c r="B3" s="14"/>
      <c r="C3" s="15" t="s">
        <v>95</v>
      </c>
      <c r="D3" s="15" t="s">
        <v>97</v>
      </c>
      <c r="E3" s="15" t="s">
        <v>98</v>
      </c>
      <c r="F3" s="15" t="s">
        <v>100</v>
      </c>
      <c r="G3" s="15" t="s">
        <v>102</v>
      </c>
      <c r="H3" s="15" t="s">
        <v>102</v>
      </c>
      <c r="I3" s="15" t="s">
        <v>104</v>
      </c>
      <c r="J3" s="15" t="s">
        <v>106</v>
      </c>
    </row>
    <row r="4" spans="1:10" ht="18" x14ac:dyDescent="0.2">
      <c r="A4" s="16" t="s">
        <v>107</v>
      </c>
      <c r="B4" s="17"/>
      <c r="C4" s="16" t="s">
        <v>108</v>
      </c>
      <c r="D4" s="18">
        <v>0.7</v>
      </c>
      <c r="E4" s="18">
        <v>0.55000000000000004</v>
      </c>
      <c r="F4" s="16" t="s">
        <v>109</v>
      </c>
      <c r="G4" s="16" t="s">
        <v>110</v>
      </c>
      <c r="H4" s="16" t="s">
        <v>111</v>
      </c>
      <c r="I4" s="16" t="s">
        <v>112</v>
      </c>
      <c r="J4" s="16">
        <v>14.84</v>
      </c>
    </row>
    <row r="5" spans="1:10" ht="18" x14ac:dyDescent="0.2">
      <c r="A5" s="16" t="s">
        <v>113</v>
      </c>
      <c r="B5" s="16"/>
      <c r="C5" s="16" t="s">
        <v>108</v>
      </c>
      <c r="D5" s="18">
        <v>0.7</v>
      </c>
      <c r="E5" s="18">
        <v>0.55000000000000004</v>
      </c>
      <c r="F5" s="16" t="s">
        <v>109</v>
      </c>
      <c r="G5" s="16" t="s">
        <v>110</v>
      </c>
      <c r="H5" s="16" t="s">
        <v>111</v>
      </c>
      <c r="I5" s="16" t="s">
        <v>112</v>
      </c>
      <c r="J5" s="16">
        <v>14.84</v>
      </c>
    </row>
    <row r="6" spans="1:10" ht="18" x14ac:dyDescent="0.2">
      <c r="A6" s="16" t="s">
        <v>114</v>
      </c>
      <c r="B6" s="16"/>
      <c r="C6" s="16" t="s">
        <v>115</v>
      </c>
      <c r="D6" s="18">
        <v>0.7</v>
      </c>
      <c r="E6" s="18">
        <v>0.55000000000000004</v>
      </c>
      <c r="F6" s="16" t="s">
        <v>116</v>
      </c>
      <c r="G6" s="16" t="s">
        <v>117</v>
      </c>
      <c r="H6" s="16" t="s">
        <v>118</v>
      </c>
      <c r="I6" s="16" t="s">
        <v>119</v>
      </c>
      <c r="J6" s="16">
        <v>18.13</v>
      </c>
    </row>
    <row r="7" spans="1:10" ht="18" x14ac:dyDescent="0.2">
      <c r="A7" s="16" t="s">
        <v>120</v>
      </c>
      <c r="B7" s="16"/>
      <c r="C7" s="16" t="s">
        <v>108</v>
      </c>
      <c r="D7" s="18">
        <v>0.7</v>
      </c>
      <c r="E7" s="18">
        <v>0.55000000000000004</v>
      </c>
      <c r="F7" s="16" t="s">
        <v>109</v>
      </c>
      <c r="G7" s="16" t="s">
        <v>110</v>
      </c>
      <c r="H7" s="16" t="s">
        <v>111</v>
      </c>
      <c r="I7" s="16" t="s">
        <v>112</v>
      </c>
      <c r="J7" s="16">
        <v>14.84</v>
      </c>
    </row>
    <row r="8" spans="1:10" ht="18" x14ac:dyDescent="0.2">
      <c r="A8" s="16" t="s">
        <v>121</v>
      </c>
      <c r="B8" s="17"/>
      <c r="C8" s="16" t="s">
        <v>122</v>
      </c>
      <c r="D8" s="18">
        <v>0.7</v>
      </c>
      <c r="E8" s="18">
        <v>0.4</v>
      </c>
      <c r="F8" s="65" t="s">
        <v>123</v>
      </c>
      <c r="G8" s="16" t="s">
        <v>124</v>
      </c>
      <c r="H8" s="16" t="s">
        <v>125</v>
      </c>
      <c r="I8" s="16" t="s">
        <v>126</v>
      </c>
      <c r="J8" s="16">
        <v>13.6</v>
      </c>
    </row>
    <row r="9" spans="1:10" x14ac:dyDescent="0.2">
      <c r="A9" s="17"/>
      <c r="B9" s="17"/>
      <c r="C9" s="17"/>
      <c r="D9" s="17"/>
      <c r="E9" s="17"/>
      <c r="F9" s="17"/>
      <c r="G9" s="17"/>
      <c r="H9" s="17"/>
      <c r="I9" s="17"/>
      <c r="J9" s="17"/>
    </row>
    <row r="10" spans="1:10" x14ac:dyDescent="0.2">
      <c r="A10" s="13"/>
      <c r="B10" s="13"/>
      <c r="C10" s="13"/>
      <c r="D10" s="13"/>
      <c r="E10" s="13"/>
      <c r="F10" s="13"/>
      <c r="G10" s="13"/>
      <c r="H10" s="13"/>
      <c r="I10" s="13"/>
      <c r="J10" s="13"/>
    </row>
    <row r="11" spans="1:10" ht="18" x14ac:dyDescent="0.2">
      <c r="A11" s="14" t="s">
        <v>92</v>
      </c>
      <c r="B11" s="14" t="s">
        <v>127</v>
      </c>
      <c r="C11" s="15" t="s">
        <v>94</v>
      </c>
      <c r="D11" s="15" t="s">
        <v>95</v>
      </c>
      <c r="E11" s="15" t="s">
        <v>129</v>
      </c>
      <c r="F11" s="15" t="s">
        <v>131</v>
      </c>
      <c r="G11" s="15" t="s">
        <v>133</v>
      </c>
      <c r="H11" s="15" t="s">
        <v>103</v>
      </c>
      <c r="I11" s="15" t="s">
        <v>103</v>
      </c>
      <c r="J11" s="15" t="s">
        <v>105</v>
      </c>
    </row>
    <row r="12" spans="1:10" ht="18" x14ac:dyDescent="0.2">
      <c r="A12" s="14"/>
      <c r="B12" s="14"/>
      <c r="C12" s="15" t="s">
        <v>95</v>
      </c>
      <c r="D12" s="15" t="s">
        <v>128</v>
      </c>
      <c r="E12" s="15" t="s">
        <v>130</v>
      </c>
      <c r="F12" s="15" t="s">
        <v>132</v>
      </c>
      <c r="G12" s="15" t="s">
        <v>134</v>
      </c>
      <c r="H12" s="15" t="s">
        <v>102</v>
      </c>
      <c r="I12" s="15" t="s">
        <v>104</v>
      </c>
      <c r="J12" s="15" t="s">
        <v>106</v>
      </c>
    </row>
    <row r="13" spans="1:10" ht="18" x14ac:dyDescent="0.2">
      <c r="A13" s="16" t="s">
        <v>135</v>
      </c>
      <c r="B13" s="19" t="s">
        <v>137</v>
      </c>
      <c r="C13" s="19" t="s">
        <v>138</v>
      </c>
      <c r="D13" s="20">
        <v>0.7</v>
      </c>
      <c r="E13" s="20">
        <v>0.55000000000000004</v>
      </c>
      <c r="F13" s="66" t="s">
        <v>139</v>
      </c>
      <c r="G13" s="19" t="s">
        <v>110</v>
      </c>
      <c r="H13" s="19" t="s">
        <v>111</v>
      </c>
      <c r="I13" s="19" t="s">
        <v>112</v>
      </c>
      <c r="J13" s="19">
        <v>14.84</v>
      </c>
    </row>
    <row r="14" spans="1:10" ht="18" x14ac:dyDescent="0.2">
      <c r="A14" s="16" t="s">
        <v>136</v>
      </c>
      <c r="B14" s="19"/>
      <c r="C14" s="19"/>
      <c r="D14" s="20"/>
      <c r="E14" s="20"/>
      <c r="F14" s="66"/>
      <c r="G14" s="19"/>
      <c r="H14" s="19"/>
      <c r="I14" s="19"/>
      <c r="J14" s="19"/>
    </row>
    <row r="15" spans="1:10" x14ac:dyDescent="0.2">
      <c r="A15" s="13"/>
      <c r="B15" s="13"/>
      <c r="C15" s="13"/>
      <c r="D15" s="13"/>
      <c r="E15" s="13"/>
      <c r="F15" s="13"/>
      <c r="G15" s="13"/>
      <c r="H15" s="13"/>
      <c r="I15" s="13"/>
    </row>
  </sheetData>
  <mergeCells count="13">
    <mergeCell ref="J13:J14"/>
    <mergeCell ref="D13:D14"/>
    <mergeCell ref="E13:E14"/>
    <mergeCell ref="F13:F14"/>
    <mergeCell ref="G13:G14"/>
    <mergeCell ref="H13:H14"/>
    <mergeCell ref="I13:I14"/>
    <mergeCell ref="A2:A3"/>
    <mergeCell ref="B2:B3"/>
    <mergeCell ref="A11:A12"/>
    <mergeCell ref="B11:B12"/>
    <mergeCell ref="B13:B14"/>
    <mergeCell ref="C13:C1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INCENTIVE TRACKER</vt:lpstr>
      <vt:lpstr>TRIP QUALIFICATION CALCULATOR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2021-03-01T11:18:38Z</dcterms:created>
  <dcterms:modified xsi:type="dcterms:W3CDTF">2022-01-05T12:28:57Z</dcterms:modified>
</cp:coreProperties>
</file>